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M8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<sst xmlns="http://schemas.openxmlformats.org/spreadsheetml/2006/main" count="705" uniqueCount="367">
  <si>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</si>
  <si>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</si>
  <si>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</si>
  <si>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</si>
  <si>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</si>
  <si>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</si>
  <si>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</si>
  <si>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</si>
  <si>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</si>
  <si>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</si>
  <si>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</si>
  <si>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</si>
  <si>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</si>
  <si>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</si>
  <si>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</si>
  <si>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</si>
  <si>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</si>
  <si>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</si>
  <si>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</si>
  <si>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</si>
  <si>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</si>
  <si>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</si>
  <si>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</si>
  <si>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</si>
  <si>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</si>
  <si>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</si>
  <si>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</si>
  <si>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</si>
  <si>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</si>
  <si>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</si>
  <si>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</si>
  <si>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</si>
  <si>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</si>
  <si>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</si>
  <si>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</si>
  <si>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</si>
  <si>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</si>
  <si>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</si>
  <si>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</si>
  <si>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</si>
  <si>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</si>
  <si>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</si>
  <si>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</si>
  <si>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</si>
  <si>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</si>
  <si>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</si>
  <si>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</si>
  <si>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</si>
  <si>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</si>
  <si>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</si>
  <si>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</si>
  <si>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</si>
  <si>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</si>
  <si>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</si>
  <si>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</si>
  <si>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</si>
  <si>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</si>
  <si>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</si>
  <si>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</si>
  <si>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</si>
  <si>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</si>
  <si>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</si>
  <si>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</si>
  <si>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</si>
  <si>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</si>
  <si>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</si>
  <si>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</si>
  <si>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</si>
  <si>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</si>
  <si>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</si>
  <si>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</si>
  <si>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</si>
  <si>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</si>
  <si>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</si>
  <si>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</si>
  <si>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</si>
  <si>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</si>
  <si>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</si>
  <si>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</si>
  <si>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</si>
  <si>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</si>
  <si>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</si>
  <si>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</si>
  <si>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</si>
  <si>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</si>
  <si>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</si>
  <si>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</si>
  <si>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</si>
  <si>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</si>
  <si>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</si>
  <si>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</si>
  <si>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</si>
  <si>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</si>
  <si>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</si>
  <si>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</si>
  <si>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</si>
  <si>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</si>
  <si>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</si>
  <si>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</si>
  <si>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</si>
  <si>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</si>
  <si>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</si>
  <si>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</si>
  <si>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</si>
  <si>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</si>
  <si>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</si>
  <si>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</si>
  <si>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</si>
  <si>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</si>
  <si>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</si>
  <si>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</si>
  <si>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</si>
  <si>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</si>
  <si>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</si>
  <si>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</si>
  <si>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</si>
  <si>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</si>
  <si>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</si>
  <si>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</si>
  <si>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</si>
  <si>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</si>
  <si>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</si>
  <si>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</si>
  <si>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</si>
  <si>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</si>
  <si>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</si>
  <si>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</si>
  <si>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</si>
  <si>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</si>
  <si>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</si>
  <si>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</si>
  <si>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</si>
  <si>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</si>
  <si>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</si>
  <si>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</si>
  <si>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</si>
  <si>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</si>
  <si>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</si>
  <si>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</si>
  <si>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</si>
  <si>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</si>
  <si>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</si>
  <si>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</si>
  <si>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</si>
  <si>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</si>
  <si>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</si>
  <si>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</si>
  <si>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</si>
  <si>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</si>
  <si>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</si>
  <si>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</si>
  <si>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</si>
  <si>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</si>
  <si>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</si>
  <si>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</si>
  <si>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</si>
  <si>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</si>
  <si>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</si>
  <si>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</si>
  <si>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</si>
  <si>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</si>
  <si>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</si>
  <si>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</si>
  <si>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</si>
  <si>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</si>
  <si>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</si>
  <si>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</si>
  <si>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</si>
  <si>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</si>
  <si>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</si>
  <si>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</si>
  <si>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</si>
  <si>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</si>
  <si>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</si>
  <si>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</si>
  <si>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</si>
  <si>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</si>
  <si>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</si>
  <si>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</si>
  <si>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</si>
  <si>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</si>
  <si>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</si>
  <si>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</si>
  <si>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</si>
  <si>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</si>
  <si>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</si>
  <si>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</si>
  <si>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</si>
  <si>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</si>
  <si>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</si>
  <si>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</si>
  <si>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</si>
  <si>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</si>
  <si>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</si>
  <si>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</si>
  <si>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</si>
  <si>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</si>
  <si>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</si>
  <si>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</si>
  <si>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</si>
  <si>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</si>
  <si>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</si>
  <si>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</si>
  <si>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</si>
  <si>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</si>
  <si>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</si>
  <si>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</si>
  <si>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</si>
  <si>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</si>
  <si>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</si>
  <si>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</si>
  <si>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</si>
  <si>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</si>
  <si>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</si>
  <si>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</si>
  <si>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</si>
  <si>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</si>
  <si>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</si>
  <si>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</si>
  <si>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</si>
  <si>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</si>
  <si>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</si>
  <si>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</si>
  <si>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</si>
  <si>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</si>
  <si>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</si>
  <si>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</si>
  <si>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</si>
  <si>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</si>
  <si>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</si>
  <si>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</si>
  <si>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</si>
  <si>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</si>
  <si>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</si>
  <si>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</si>
  <si>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</si>
  <si>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</si>
  <si>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</si>
  <si>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</si>
  <si>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</si>
  <si>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</si>
  <si>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</si>
  <si>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</si>
  <si>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</si>
  <si>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</si>
  <si>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</si>
  <si>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</si>
  <si>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</si>
  <si>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</si>
  <si>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</si>
  <si>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</si>
  <si>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</si>
  <si>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</si>
  <si>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</si>
  <si>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</si>
  <si>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</si>
  <si>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</si>
  <si>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</si>
  <si>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</si>
  <si>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</si>
  <si>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</si>
  <si>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</si>
  <si>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</si>
  <si>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</si>
  <si>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</si>
  <si>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</si>
  <si>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</si>
  <si>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</si>
  <si>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</si>
  <si>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</si>
  <si>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</si>
  <si>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</si>
  <si>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</si>
  <si>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</si>
  <si>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</si>
  <si>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</si>
  <si>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</si>
  <si>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</si>
  <si>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</si>
  <si>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</si>
  <si>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</si>
  <si>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</si>
  <si>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</si>
  <si>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</si>
  <si>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</si>
  <si>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</si>
  <si>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</si>
  <si>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</si>
  <si>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</si>
  <si>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</si>
  <si>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</si>
  <si>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</si>
  <si>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</si>
  <si>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</si>
  <si>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</si>
  <si>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</si>
  <si>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</si>
  <si>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</si>
  <si>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</si>
  <si>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</si>
  <si>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</si>
  <si>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</si>
  <si>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</si>
  <si>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</si>
  <si>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</si>
  <si>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</si>
  <si>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</si>
  <si>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</si>
  <si>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</si>
  <si>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</si>
  <si>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</si>
  <si>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</si>
  <si>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</si>
  <si>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</si>
  <si>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</si>
  <si>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</si>
  <si>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</si>
  <si>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</si>
  <si>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</si>
  <si>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</si>
  <si>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</si>
  <si>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</si>
  <si>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</si>
  <si>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</si>
  <si>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</si>
  <si>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</si>
  <si>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</si>
  <si>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</si>
  <si>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</si>
  <si>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</si>
  <si>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</si>
  <si>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</si>
  <si>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</si>
  <si>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</si>
  <si>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</si>
  <si>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</si>
  <si>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</si>
  <si>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</si>
  <si>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</si>
  <si>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</si>
  <si>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</si>
  <si>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</si>
  <si>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</si>
  <si>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</si>
  <si>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</si>
  <si>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</si>
  <si>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</si>
  <si>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</si>
  <si>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</si>
  <si>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</si>
  <si>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</si>
  <si>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</si>
  <si>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</si>
  <si>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</si>
  <si>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</si>
  <si>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</si>
  <si>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</si>
  <si>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</si>
  <si>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</si>
  <si>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</si>
  <si>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</si>
  <si>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</si>
  <si>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</si>
  <si>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</si>
  <si>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"11"  лютого  2021 р.</t>
  </si>
  <si>
    <r>
      <t>"</t>
    </r>
    <r>
      <rPr>
        <u val="single"/>
        <sz val="20"/>
        <rFont val="Arial Cyr"/>
        <family val="0"/>
      </rPr>
      <t xml:space="preserve">      10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</si>
  <si>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34/20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</si>
</sst>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8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20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19.emf" /><Relationship Id="rId9" Type="http://schemas.openxmlformats.org/officeDocument/2006/relationships/image" Target="../media/image26.emf" /><Relationship Id="rId10" Type="http://schemas.openxmlformats.org/officeDocument/2006/relationships/image" Target="../media/image38.emf" /><Relationship Id="rId11" Type="http://schemas.openxmlformats.org/officeDocument/2006/relationships/image" Target="../media/image37.emf" /><Relationship Id="rId12" Type="http://schemas.openxmlformats.org/officeDocument/2006/relationships/image" Target="../media/image36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34.emf" /><Relationship Id="rId16" Type="http://schemas.openxmlformats.org/officeDocument/2006/relationships/image" Target="../media/image33.emf" /><Relationship Id="rId17" Type="http://schemas.openxmlformats.org/officeDocument/2006/relationships/image" Target="../media/image32.emf" /><Relationship Id="rId18" Type="http://schemas.openxmlformats.org/officeDocument/2006/relationships/image" Target="../media/image31.emf" /><Relationship Id="rId19" Type="http://schemas.openxmlformats.org/officeDocument/2006/relationships/image" Target="../media/image30.emf" /><Relationship Id="rId20" Type="http://schemas.openxmlformats.org/officeDocument/2006/relationships/image" Target="../media/image17.emf" /><Relationship Id="rId21" Type="http://schemas.openxmlformats.org/officeDocument/2006/relationships/image" Target="../media/image29.emf" /><Relationship Id="rId22" Type="http://schemas.openxmlformats.org/officeDocument/2006/relationships/image" Target="../media/image28.emf" /><Relationship Id="rId23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Q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35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91.22334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266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93</v>
      </c>
      <c r="M21" s="67" t="s">
        <v>292</v>
      </c>
      <c r="N21" s="76"/>
      <c r="O21" s="68" t="s">
        <v>66</v>
      </c>
      <c r="P21" s="67" t="s">
        <v>75</v>
      </c>
      <c r="Q21" s="68" t="s">
        <v>277</v>
      </c>
      <c r="R21" s="67" t="s">
        <v>312</v>
      </c>
      <c r="S21" s="67" t="s">
        <v>11</v>
      </c>
      <c r="T21" s="67" t="s">
        <v>363</v>
      </c>
      <c r="U21" s="67"/>
      <c r="V21" s="67"/>
      <c r="W21" s="67" t="s">
        <v>240</v>
      </c>
      <c r="X21" s="67" t="s">
        <v>286</v>
      </c>
      <c r="Y21" s="76"/>
      <c r="Z21" s="68" t="s">
        <v>319</v>
      </c>
      <c r="AA21" s="67" t="s">
        <v>239</v>
      </c>
      <c r="AB21" s="67" t="s">
        <v>326</v>
      </c>
      <c r="AC21" s="67" t="s">
        <v>106</v>
      </c>
      <c r="AD21" s="67" t="s">
        <v>11</v>
      </c>
      <c r="AE21" s="67" t="s">
        <v>99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35</v>
      </c>
      <c r="X23" s="20">
        <f>W23</f>
        <v>35</v>
      </c>
      <c r="Y23" s="70">
        <f>X23</f>
        <v>35</v>
      </c>
      <c r="Z23" s="21">
        <v>35</v>
      </c>
      <c r="AA23" s="20">
        <f>Z23</f>
        <v>35</v>
      </c>
      <c r="AB23" s="20">
        <f aca="true" t="shared" si="1" ref="AB23:AG23">AA23</f>
        <v>35</v>
      </c>
      <c r="AC23" s="20">
        <f t="shared" si="1"/>
        <v>35</v>
      </c>
      <c r="AD23" s="20">
        <f t="shared" si="1"/>
        <v>35</v>
      </c>
      <c r="AE23" s="20">
        <f t="shared" si="1"/>
        <v>35</v>
      </c>
      <c r="AF23" s="20">
        <f t="shared" si="1"/>
        <v>35</v>
      </c>
      <c r="AG23" s="70">
        <f t="shared" si="1"/>
        <v>35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400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150</v>
      </c>
      <c r="Q24" s="40" t="s">
        <v>366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160</v>
      </c>
      <c r="AB24" s="40">
        <f>IF(ужин3="хліб житній",DW2,(IF(ужин3="хліб пшеничний",DV2,(VLOOKUP(ужин3,таб,67,FALSE)))))</f>
        <v>100</v>
      </c>
      <c r="AC24" s="40">
        <v>300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0.05</v>
      </c>
      <c r="AJ29" s="168"/>
      <c r="AK29" s="163">
        <f>SUM(G30:AG30)</f>
        <v>1.75</v>
      </c>
      <c r="AL29" s="164"/>
      <c r="AM29" s="156">
        <f>IF(AK29=0,0,AT117)</f>
        <v>63.9</v>
      </c>
      <c r="AN29" s="158">
        <f>AK29*AM29</f>
        <v>111.825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1.75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202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0.202</v>
      </c>
      <c r="AJ37" s="168"/>
      <c r="AK37" s="163">
        <f>SUM(G38:AG38)</f>
        <v>7.07</v>
      </c>
      <c r="AL37" s="164"/>
      <c r="AM37" s="156">
        <f>IF(AK37=0,0,AX117)</f>
        <v>57.16</v>
      </c>
      <c r="AN37" s="158">
        <f>AK37*AM37</f>
        <v>404.1212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7.07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72">
        <f>VLOOKUP(завтрак8,таб,10,FALSE)</f>
        <v>0</v>
      </c>
      <c r="O41" s="30">
        <f>VLOOKUP(обед1,таб,10,FALSE)</f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</v>
      </c>
      <c r="AJ41" s="168"/>
      <c r="AK41" s="163">
        <f>SUM(G42:AG42)</f>
        <v>1.75</v>
      </c>
      <c r="AL41" s="164"/>
      <c r="AM41" s="156">
        <f>IF(AK41=0,0,AZ117)</f>
        <v>165.332</v>
      </c>
      <c r="AN41" s="158">
        <f>AK41*AM41</f>
        <v>289.331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0.35</v>
      </c>
      <c r="H42" s="47">
        <f t="shared" si="26"/>
      </c>
      <c r="I42" s="46">
        <f t="shared" si="26"/>
        <v>0.7</v>
      </c>
      <c r="J42" s="47">
        <f t="shared" si="26"/>
      </c>
      <c r="K42" s="46">
        <f t="shared" si="26"/>
      </c>
      <c r="L42" s="46">
        <f t="shared" si="26"/>
      </c>
      <c r="M42" s="46"/>
      <c r="N42" s="73">
        <f t="shared" si="26"/>
      </c>
      <c r="O42" s="48">
        <f aca="true" t="shared" si="27" ref="O42:T42">IF(O41=0,"",обідл*O41/1000)</f>
        <v>0.35</v>
      </c>
      <c r="P42" s="46">
        <f t="shared" si="27"/>
        <v>0.175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0.175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0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0.020000000000000004</v>
      </c>
      <c r="AJ47" s="168"/>
      <c r="AK47" s="163">
        <f>SUM(G48:AG48)</f>
        <v>0.7000000000000002</v>
      </c>
      <c r="AL47" s="164"/>
      <c r="AM47" s="156">
        <f>IF(AK47=0,0,BC117)</f>
        <v>44</v>
      </c>
      <c r="AN47" s="158">
        <f>AK47*AM47</f>
        <v>30.800000000000008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73">
        <f t="shared" si="35"/>
      </c>
      <c r="O48" s="48">
        <f aca="true" t="shared" si="36" ref="O48:T48">IF(O47=0,"",обідл*O47/1000)</f>
        <v>0.28</v>
      </c>
      <c r="P48" s="46">
        <f t="shared" si="36"/>
      </c>
      <c r="Q48" s="47">
        <f t="shared" si="36"/>
      </c>
      <c r="R48" s="46">
        <f t="shared" si="36"/>
        <v>0.07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0.14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0.14</v>
      </c>
      <c r="AB48" s="46">
        <f t="shared" si="37"/>
        <v>0.07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/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0.6170000000000001</v>
      </c>
      <c r="AJ49" s="168"/>
      <c r="AK49" s="163">
        <f>SUM(G50:AG50)</f>
        <v>21.595000000000002</v>
      </c>
      <c r="AL49" s="164"/>
      <c r="AM49" s="156">
        <f>IF(AK49=0,0,BD117)</f>
        <v>18.8</v>
      </c>
      <c r="AN49" s="158">
        <f>AK49*AM49</f>
        <v>405.98600000000005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14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3.5</v>
      </c>
      <c r="M50" s="46"/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2.975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1.12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</v>
      </c>
      <c r="AJ53" s="168"/>
      <c r="AK53" s="163">
        <f>SUM(G54:AG54)</f>
        <v>0</v>
      </c>
      <c r="AL53" s="164"/>
      <c r="AM53" s="156">
        <f>IF(AK53=0,0,BF117)</f>
        <v>0</v>
      </c>
      <c r="AN53" s="158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0.875</v>
      </c>
      <c r="AL55" s="164"/>
      <c r="AM55" s="156">
        <f>IF(AK55=0,0,BG117)</f>
        <v>63.86</v>
      </c>
      <c r="AN55" s="158">
        <f>AK55*AM55</f>
        <v>55.8775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</v>
      </c>
      <c r="AJ57" s="168"/>
      <c r="AK57" s="163">
        <f>SUM(G58:AG58)</f>
        <v>0</v>
      </c>
      <c r="AL57" s="164"/>
      <c r="AM57" s="156">
        <f>IF(AK57=0,0,BH117)</f>
        <v>0</v>
      </c>
      <c r="AN57" s="158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0.7</v>
      </c>
      <c r="AL59" s="164"/>
      <c r="AM59" s="156">
        <f>IF(AK59=0,0,BI117)</f>
        <v>128</v>
      </c>
      <c r="AN59" s="158">
        <f>AK59*AM59</f>
        <v>89.6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</v>
      </c>
      <c r="K60" s="46">
        <f t="shared" si="53"/>
      </c>
      <c r="L60" s="46">
        <f t="shared" si="53"/>
      </c>
      <c r="M60" s="46"/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</v>
      </c>
      <c r="AJ61" s="168"/>
      <c r="AK61" s="169">
        <f>SUM(G62:AG62)</f>
        <v>35</v>
      </c>
      <c r="AL61" s="170"/>
      <c r="AM61" s="156">
        <f>IF(AK61=0,0,BJ117)</f>
        <v>2.7</v>
      </c>
      <c r="AN61" s="158">
        <f>AK61*AM61</f>
        <v>94.5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35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208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0.20800000000000002</v>
      </c>
      <c r="AJ63" s="168"/>
      <c r="AK63" s="163">
        <f>SUM(G64:AG64)</f>
        <v>7.28</v>
      </c>
      <c r="AL63" s="164"/>
      <c r="AM63" s="156">
        <f>IF(AK63=0,0,BK117)</f>
        <v>33.02</v>
      </c>
      <c r="AN63" s="158">
        <f>AK63*AM63</f>
        <v>240.38560000000004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  <v>7.28</v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10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0.1</v>
      </c>
      <c r="AJ65" s="168"/>
      <c r="AK65" s="163">
        <f>SUM(G66:AG66)</f>
        <v>3.5</v>
      </c>
      <c r="AL65" s="164"/>
      <c r="AM65" s="156">
        <f>IF(AK65=0,0,BL117)</f>
        <v>11.4</v>
      </c>
      <c r="AN65" s="158">
        <f>AK65*AM65</f>
        <v>39.9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73">
        <f t="shared" si="62"/>
      </c>
      <c r="O66" s="48">
        <f aca="true" t="shared" si="63" ref="O66:T66">IF(O65=0,"",обідл*O65/1000)</f>
        <v>0.105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3.045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0.35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72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0.072</v>
      </c>
      <c r="AJ69" s="168"/>
      <c r="AK69" s="163">
        <f>SUM(G70:AG70)</f>
        <v>2.52</v>
      </c>
      <c r="AL69" s="164"/>
      <c r="AM69" s="156">
        <f>IF(AK69=0,0,BN117)</f>
        <v>36.7</v>
      </c>
      <c r="AN69" s="158">
        <f>AK69*AM69</f>
        <v>92.48400000000001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73">
        <f t="shared" si="68"/>
      </c>
      <c r="O70" s="48">
        <f aca="true" t="shared" si="69" ref="O70:T70">IF(O69=0,"",обідл*O69/1000)</f>
      </c>
      <c r="P70" s="46">
        <f t="shared" si="69"/>
        <v>2.52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</v>
      </c>
      <c r="AJ71" s="168"/>
      <c r="AK71" s="163">
        <f>SUM(G72:AG72)</f>
        <v>0</v>
      </c>
      <c r="AL71" s="164"/>
      <c r="AM71" s="156">
        <f>IF(AK71=0,0,BO117)</f>
        <v>0</v>
      </c>
      <c r="AN71" s="158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20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0.02</v>
      </c>
      <c r="AJ83" s="168"/>
      <c r="AK83" s="163">
        <f>SUM(G84:AG84)</f>
        <v>0.7</v>
      </c>
      <c r="AL83" s="164"/>
      <c r="AM83" s="156">
        <f>IF(AK83=0,0,BR117)</f>
        <v>24.1</v>
      </c>
      <c r="AN83" s="158">
        <f>AK83*AM83</f>
        <v>16.87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  <v>0.7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</v>
      </c>
      <c r="AJ85" s="168"/>
      <c r="AK85" s="163">
        <f>SUM(G86:AG86)</f>
        <v>0</v>
      </c>
      <c r="AL85" s="164"/>
      <c r="AM85" s="156">
        <f>IF(AK85=0,0,BS117)</f>
        <v>0</v>
      </c>
      <c r="AN85" s="158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/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/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0.06999999999999999</v>
      </c>
      <c r="AJ97" s="168"/>
      <c r="AK97" s="163">
        <f>SUM(G98:AG98)</f>
        <v>2.4499999999999997</v>
      </c>
      <c r="AL97" s="164"/>
      <c r="AM97" s="156">
        <f>IF(AK97=0,0,BW117)</f>
        <v>21</v>
      </c>
      <c r="AN97" s="158">
        <f>AK97*AM97</f>
        <v>51.449999999999996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0.35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0.7</v>
      </c>
      <c r="M98" s="46"/>
      <c r="N98" s="73">
        <f t="shared" si="107"/>
      </c>
      <c r="O98" s="48">
        <f aca="true" t="shared" si="108" ref="O98:V98">IF(O97=0,"",обідл*O97/1000)</f>
        <v>0.175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0.7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0.525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/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</v>
      </c>
      <c r="AJ105" s="168"/>
      <c r="AK105" s="163">
        <f>SUM(G106:AG106)</f>
        <v>0</v>
      </c>
      <c r="AL105" s="164"/>
      <c r="AM105" s="156">
        <f>IF(AK105=0,0,CA117)</f>
        <v>0</v>
      </c>
      <c r="AN105" s="158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</v>
      </c>
      <c r="AJ107" s="168"/>
      <c r="AK107" s="163">
        <f>SUM(G108:AG108)</f>
        <v>0</v>
      </c>
      <c r="AL107" s="164"/>
      <c r="AM107" s="156">
        <f>IF(AK107=0,0,CB117)</f>
        <v>0</v>
      </c>
      <c r="AN107" s="158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200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7</v>
      </c>
      <c r="AL111" s="164"/>
      <c r="AM111" s="156">
        <f>IF(AK111=0,0,CD117)</f>
        <v>21.7</v>
      </c>
      <c r="AN111" s="158">
        <f>AK111*AM111</f>
        <v>151.9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7</v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</v>
      </c>
      <c r="AJ115" s="168"/>
      <c r="AK115" s="163">
        <f>SUM(G116:AG116)</f>
        <v>10.5</v>
      </c>
      <c r="AL115" s="164"/>
      <c r="AM115" s="156">
        <f>IF(AK115=0,0,CF117)</f>
        <v>16.8</v>
      </c>
      <c r="AN115" s="158">
        <f>AK115*AM115</f>
        <v>176.4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/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10.5</v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v>300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0.3</v>
      </c>
      <c r="AJ119" s="168"/>
      <c r="AK119" s="163">
        <f>SUM(G120:AG120)</f>
        <v>10.5</v>
      </c>
      <c r="AL119" s="164"/>
      <c r="AM119" s="156">
        <v>34.8</v>
      </c>
      <c r="AN119" s="158">
        <f>AK119*AM119</f>
        <v>365.4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  <v>10.5</v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0.326</v>
      </c>
      <c r="AJ125" s="168"/>
      <c r="AK125" s="163">
        <f>SUM(G126:AG126)</f>
        <v>11.41</v>
      </c>
      <c r="AL125" s="164"/>
      <c r="AM125" s="156">
        <f>IF(AK125=0,0,CG117)</f>
        <v>13.1</v>
      </c>
      <c r="AN125" s="158">
        <f>AK125*AM125</f>
        <v>149.471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73">
        <f t="shared" si="149"/>
      </c>
      <c r="O126" s="50">
        <f aca="true" t="shared" si="150" ref="O126:V126">IF(O125=0,"",обідл*O125/1000)</f>
        <v>3.01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8.4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0.04</v>
      </c>
      <c r="AJ127" s="168"/>
      <c r="AK127" s="163">
        <f>SUM(G128:AG128)</f>
        <v>1.4</v>
      </c>
      <c r="AL127" s="164"/>
      <c r="AM127" s="156">
        <f>IF(AK127=0,0,CH117)</f>
        <v>4.25</v>
      </c>
      <c r="AN127" s="158">
        <f>AK127*AM127</f>
        <v>5.949999999999999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73">
        <f t="shared" si="152"/>
      </c>
      <c r="O128" s="48">
        <f aca="true" t="shared" si="153" ref="O128:V128">IF(O127=0,"",обідл*O127/1000)</f>
        <v>1.4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18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0.047</v>
      </c>
      <c r="AJ129" s="168"/>
      <c r="AK129" s="163">
        <f>SUM(G130:AG130)</f>
        <v>1.645</v>
      </c>
      <c r="AL129" s="164"/>
      <c r="AM129" s="156">
        <f>IF(AK129=0,0,CI117)</f>
        <v>5.9</v>
      </c>
      <c r="AN129" s="158">
        <f>AK129*AM129</f>
        <v>9.7055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73">
        <f t="shared" si="155"/>
      </c>
      <c r="O130" s="50">
        <f aca="true" t="shared" si="156" ref="O130:V130">IF(O129=0,"",обідл*O129/1000)</f>
        <v>0.49</v>
      </c>
      <c r="P130" s="45">
        <f t="shared" si="156"/>
      </c>
      <c r="Q130" s="49">
        <f t="shared" si="156"/>
        <v>0.525</v>
      </c>
      <c r="R130" s="45">
        <f t="shared" si="156"/>
        <v>0.63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0.035</v>
      </c>
      <c r="AJ131" s="168"/>
      <c r="AK131" s="163">
        <f>SUM(G132:AG132)</f>
        <v>1.225</v>
      </c>
      <c r="AL131" s="164"/>
      <c r="AM131" s="156">
        <f>IF(AK131=0,0,CJ117)</f>
        <v>7.8</v>
      </c>
      <c r="AN131" s="158">
        <f>AK131*AM131</f>
        <v>9.555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73">
        <f t="shared" si="158"/>
      </c>
      <c r="O132" s="48">
        <f aca="true" t="shared" si="159" ref="O132:V132">IF(O131=0,"",обідл*O131/1000)</f>
        <v>0.7</v>
      </c>
      <c r="P132" s="46">
        <f t="shared" si="159"/>
      </c>
      <c r="Q132" s="47">
        <f t="shared" si="159"/>
        <v>0.525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101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0.101</v>
      </c>
      <c r="AJ135" s="168"/>
      <c r="AK135" s="163">
        <f>SUM(G136:AG136)</f>
        <v>3.535</v>
      </c>
      <c r="AL135" s="164"/>
      <c r="AM135" s="156">
        <f>IF(AK135=0,0,CL117)</f>
        <v>26.5</v>
      </c>
      <c r="AN135" s="158">
        <f>AK135*AM135</f>
        <v>93.67750000000001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  <v>3.535</v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108.8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0.16879999999999998</v>
      </c>
      <c r="AJ137" s="168"/>
      <c r="AK137" s="163">
        <f>SUM(G138:AG138)</f>
        <v>5.9079999999999995</v>
      </c>
      <c r="AL137" s="164"/>
      <c r="AM137" s="156">
        <f>IF(AK137=0,0,CO117)</f>
        <v>6.8</v>
      </c>
      <c r="AN137" s="158">
        <f>AK137*AM137</f>
        <v>40.1744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73">
        <f t="shared" si="167"/>
      </c>
      <c r="O138" s="50">
        <f aca="true" t="shared" si="168" ref="O138:V138">IF(O137=0,"",обідл*O137/1000)</f>
        <v>2.1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3.808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0.002</v>
      </c>
      <c r="AJ141" s="168"/>
      <c r="AK141" s="163">
        <f>SUM(G142:AG142)</f>
        <v>0.07</v>
      </c>
      <c r="AL141" s="164"/>
      <c r="AM141" s="156">
        <f>IF(AK141=0,0,CM117)</f>
        <v>52.8</v>
      </c>
      <c r="AN141" s="158">
        <f>AK141*AM141</f>
        <v>3.696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73">
        <f t="shared" si="173"/>
      </c>
      <c r="O142" s="50">
        <f aca="true" t="shared" si="174" ref="O142:V142">IF(O141=0,"",обідл*O141/1000)</f>
        <v>0.07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20.4</v>
      </c>
      <c r="AC147" s="34">
        <f>IF(ужин4="хліб пшеничний",150,(VLOOKUP(ужин4,таб,53,FALSE)))</f>
        <v>0</v>
      </c>
      <c r="AD147" s="35">
        <v>130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0.45039999999999997</v>
      </c>
      <c r="AJ147" s="168"/>
      <c r="AK147" s="163">
        <f>SUM(G148:AG148)</f>
        <v>15.764</v>
      </c>
      <c r="AL147" s="164"/>
      <c r="AM147" s="156">
        <f>IF(AK147=0,0,CQ117)</f>
        <v>13.8</v>
      </c>
      <c r="AN147" s="158">
        <f>AK147*AM147</f>
        <v>217.5432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/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  <v>0.714</v>
      </c>
      <c r="AC148" s="47">
        <f t="shared" si="184"/>
      </c>
      <c r="AD148" s="46">
        <f t="shared" si="184"/>
        <v>4.55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/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/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/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/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/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/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0.002</v>
      </c>
      <c r="AJ159" s="168"/>
      <c r="AK159" s="163">
        <f>SUM(G160:AG160)</f>
        <v>0.07</v>
      </c>
      <c r="AL159" s="164"/>
      <c r="AM159" s="156">
        <f>IF(AK159=0,0,CW117)</f>
        <v>288</v>
      </c>
      <c r="AN159" s="158">
        <f>AK159*AM159</f>
        <v>20.160000000000004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0.07</v>
      </c>
      <c r="M160" s="46"/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/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0.001</v>
      </c>
      <c r="AJ161" s="168"/>
      <c r="AK161" s="163">
        <f>SUM(G162:AG162)</f>
        <v>0.035</v>
      </c>
      <c r="AL161" s="164"/>
      <c r="AM161" s="156">
        <f>IF(AK161=0,0,CX117)</f>
        <v>452</v>
      </c>
      <c r="AN161" s="158">
        <f>AK161*AM161</f>
        <v>15.820000000000002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/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0.035</v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0.35000000000000003</v>
      </c>
      <c r="AL163" s="164"/>
      <c r="AM163" s="156">
        <f>IF(AK163=0,0,CY117)</f>
        <v>10.24</v>
      </c>
      <c r="AN163" s="158">
        <f>AK163*AM163</f>
        <v>3.5840000000000005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</v>
      </c>
      <c r="AJ165" s="168"/>
      <c r="AK165" s="163">
        <f>SUM(G166:AG166)</f>
        <v>0.035</v>
      </c>
      <c r="AL165" s="164"/>
      <c r="AM165" s="156">
        <f>IF(AK165=0,0,CZ117)</f>
        <v>190</v>
      </c>
      <c r="AN165" s="158">
        <f>AK165*AM165</f>
        <v>6.65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0.035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/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/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</v>
      </c>
      <c r="AL175" s="164"/>
      <c r="AM175" s="156">
        <f>IF(AK175=0,0,DI117)</f>
        <v>0</v>
      </c>
      <c r="AN175" s="158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3192.8169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4"/>
  <rowBreaks count="1" manualBreakCount="1">
    <brk id="88" max="39" man="1"/>
  </rowBreaks>
  <colBreaks count="2" manualBreakCount="2">
    <brk id="22" max="180" man="1"/>
    <brk id="40" max="17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2021-02-10T06:25:44Z</cp:lastPrinted>
  <dcterms:created xsi:type="dcterms:W3CDTF">1996-10-08T23:32:33Z</dcterms:created>
  <dcterms:modified xsi:type="dcterms:W3CDTF">2021-02-11T06:12:35Z</dcterms:modified>
  <cp:category/>
  <cp:version/>
  <cp:contentType/>
  <cp:contentStatus/>
</cp:coreProperties>
</file>